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10035" activeTab="0"/>
  </bookViews>
  <sheets>
    <sheet name="реестр  сводный" sheetId="1" r:id="rId1"/>
    <sheet name="реестр сводный2" sheetId="2" r:id="rId2"/>
  </sheets>
  <definedNames>
    <definedName name="_xlnm.Print_Area" localSheetId="0">'реестр  сводный'!$A$3:$O$16</definedName>
  </definedNames>
  <calcPr fullCalcOnLoad="1"/>
</workbook>
</file>

<file path=xl/sharedStrings.xml><?xml version="1.0" encoding="utf-8"?>
<sst xmlns="http://schemas.openxmlformats.org/spreadsheetml/2006/main" count="217" uniqueCount="147">
  <si>
    <t xml:space="preserve">муниципального имущества муниципального образования Русско-Высоцкое сельское поселение муниципального образования </t>
  </si>
  <si>
    <t>Ломоносовский муниципальный район Ленинградской области</t>
  </si>
  <si>
    <t>№пп</t>
  </si>
  <si>
    <t xml:space="preserve">Полное наименование  объекта </t>
  </si>
  <si>
    <t>Адрес</t>
  </si>
  <si>
    <t>Титульный  владелец (балансодержатель)</t>
  </si>
  <si>
    <t>Площадь объекта</t>
  </si>
  <si>
    <t>Первоначальная балансовая стоимость</t>
  </si>
  <si>
    <t>Балансовая стоимость основных фондов (по состоянию на дату включения в реестр)/остаточная стоимость</t>
  </si>
  <si>
    <t xml:space="preserve">Год окончания строительства </t>
  </si>
  <si>
    <t>Год создания (ввода в эксплуатацию)</t>
  </si>
  <si>
    <t>Инвентарный номер и дата последней технической инвентаризации объета недвижимости</t>
  </si>
  <si>
    <t>Сведения о государственной регистрации прав муниципальной собственности</t>
  </si>
  <si>
    <t>Реестровый номер</t>
  </si>
  <si>
    <t>Дата и обоснование включения в реестр</t>
  </si>
  <si>
    <t>Дата и обоснование исключения из реестра</t>
  </si>
  <si>
    <t>Общая кв.м</t>
  </si>
  <si>
    <t>Жилая кв.м</t>
  </si>
  <si>
    <t>1.1</t>
  </si>
  <si>
    <t>Жилой дом</t>
  </si>
  <si>
    <t>с.Русско-Высоцкое,№.1</t>
  </si>
  <si>
    <t>Местная адм.МО Русско-Высоцкое сельское поселение</t>
  </si>
  <si>
    <t>Акт КУМИ адм Лом.р-на №13/1 от 25.09.06</t>
  </si>
  <si>
    <t>1.2</t>
  </si>
  <si>
    <t>с.Русско-Высоцкое,№.2</t>
  </si>
  <si>
    <t>Акт КУМИ адм Лом.р-на №13/12 от 25.09.06</t>
  </si>
  <si>
    <t>1.3</t>
  </si>
  <si>
    <t>с.Русско-Высоцкое,№.5</t>
  </si>
  <si>
    <t>Акт КУМИ адм Лом.р-на №13/20 от 25.09.06</t>
  </si>
  <si>
    <t>1.4</t>
  </si>
  <si>
    <t>с.Русско-Высоцкое,№.6</t>
  </si>
  <si>
    <t>Акт КУМИ адм Лом.р-на №13/21 от 25.09.06</t>
  </si>
  <si>
    <t>1.5</t>
  </si>
  <si>
    <t>с.Русско-Высоцкое,№.7</t>
  </si>
  <si>
    <t>Акт КУМИ адм Лом.р-на №13/22 от 25.09.06</t>
  </si>
  <si>
    <t>1.6</t>
  </si>
  <si>
    <t>с.Русско-Высоцкое,№.8</t>
  </si>
  <si>
    <t>Акт КУМИ адм Лом.р-на №13/23 от 25.09.06</t>
  </si>
  <si>
    <t>1.7</t>
  </si>
  <si>
    <t>с.Русско-Высоцкое,№.9</t>
  </si>
  <si>
    <t>Акт КУМИ адм Лом.р-на №13/24 от 25.09.06</t>
  </si>
  <si>
    <t>1.8</t>
  </si>
  <si>
    <t>с.Русско-Высоцкое, №.10</t>
  </si>
  <si>
    <t>Акт КУМИ адм Лом.р-на №13/2 от 25.09.06</t>
  </si>
  <si>
    <t>1.9</t>
  </si>
  <si>
    <t>с.Русско-Высоцкое,. №11</t>
  </si>
  <si>
    <t>Акт КУМИ адм Лом.р-на №13/3 от 25.09.06</t>
  </si>
  <si>
    <t>1.10</t>
  </si>
  <si>
    <t>с.Русско-Высоцкое,№.12</t>
  </si>
  <si>
    <t>Акт КУМИ адм Лом.р-на №13/4 от 25.09.06</t>
  </si>
  <si>
    <t>1.11</t>
  </si>
  <si>
    <t>с.Русско-Высоцкое,№.13</t>
  </si>
  <si>
    <t>Акт КУМИ адм Лом.р-на №13/5 от 25.09.06</t>
  </si>
  <si>
    <t>1.12</t>
  </si>
  <si>
    <t>с.Русско-Высоцкое,№.14</t>
  </si>
  <si>
    <t>Акт КУМИ адм Лом.р-на №13/6 от 25.09.06</t>
  </si>
  <si>
    <t>1.13</t>
  </si>
  <si>
    <t>с.Русско-Высоцкое,№.15</t>
  </si>
  <si>
    <t>Акт КУМИ адм Лом.р-на №13/7 от 25.09.06</t>
  </si>
  <si>
    <t>1.14</t>
  </si>
  <si>
    <t>с.Русско-Высоцкое,№.16</t>
  </si>
  <si>
    <t>Акт КУМИ адм Лом.р-на №13/8 от 25.09.06</t>
  </si>
  <si>
    <t>1.15</t>
  </si>
  <si>
    <t>с.Русско-Высоцкое,№.17</t>
  </si>
  <si>
    <t>Акт КУМИ адм Лом.р-на №13/9 от 25.09.06</t>
  </si>
  <si>
    <t>1.16</t>
  </si>
  <si>
    <t>с.Русско-Высоцкое,№.18</t>
  </si>
  <si>
    <t>Акт КУМИ адм Лом.р-на №13/10 от 25.09.06</t>
  </si>
  <si>
    <t>1.17</t>
  </si>
  <si>
    <t>с.Русско-Высоцкое,№.19</t>
  </si>
  <si>
    <t>Акт КУМИ адм Лом.р-на №13/11 от 25.09.06</t>
  </si>
  <si>
    <t>1.18</t>
  </si>
  <si>
    <t>с.Русско-Высоцкое,№.20</t>
  </si>
  <si>
    <t>Акт КУМИ адм Лом.р-на №13/13 от 25.09.06</t>
  </si>
  <si>
    <t>1.19</t>
  </si>
  <si>
    <t>с.Русско-Высоцкое,№.21</t>
  </si>
  <si>
    <t>Акт КУМИ адм Лом.р-на №13/14 от 25.09.06</t>
  </si>
  <si>
    <t>1.20</t>
  </si>
  <si>
    <t>с.Русско-Высоцкое,№.22</t>
  </si>
  <si>
    <t>Акт КУМИ адм Лом.р-на №13/15 от 25.09.06</t>
  </si>
  <si>
    <t>1.21</t>
  </si>
  <si>
    <t>с.Русско-Высоцкое,№.23</t>
  </si>
  <si>
    <t>Акт КУМИ адм Лом.р-на №13/16 от 25.09.06</t>
  </si>
  <si>
    <t>1.22</t>
  </si>
  <si>
    <t>с.Русско-Высоцкое,№.24</t>
  </si>
  <si>
    <t>Акт КУМИ адм Лом.р-на №13/17 от 25.09.06</t>
  </si>
  <si>
    <t>1.23</t>
  </si>
  <si>
    <t>с.Русско-Высоцкое,№.25</t>
  </si>
  <si>
    <t>Акт КУМИ адм Лом.р-на №13/18 от 25.09.06</t>
  </si>
  <si>
    <t>1.24</t>
  </si>
  <si>
    <t>с.Русско-Высоцкое,№.27</t>
  </si>
  <si>
    <t>Акт КУМИ адм Лом.р-на №13/19 от 25.09.06</t>
  </si>
  <si>
    <t>1.25</t>
  </si>
  <si>
    <t>Квартира №4</t>
  </si>
  <si>
    <t>с.Русско-Высоцкое, дом №.7</t>
  </si>
  <si>
    <t>Акт КУМИ адм Лом.р-на №13/25 от 25.09.06</t>
  </si>
  <si>
    <t>2.1</t>
  </si>
  <si>
    <t>Баня</t>
  </si>
  <si>
    <t>с.Русско-Высоцкое</t>
  </si>
  <si>
    <t>-</t>
  </si>
  <si>
    <t>Акт КУМИ адм Лом.р-на  №37 от 09.10.06</t>
  </si>
  <si>
    <t>3.1</t>
  </si>
  <si>
    <t xml:space="preserve">Трактор ВТЗ-2048А </t>
  </si>
  <si>
    <t>с.Русско-Высоцкое, дом №.3</t>
  </si>
  <si>
    <t>21.09.09 г.</t>
  </si>
  <si>
    <t>003 от 31.12.09 г.</t>
  </si>
  <si>
    <t>Наклад.1257 от 22.12.09</t>
  </si>
  <si>
    <t>4.1</t>
  </si>
  <si>
    <t>Помещение щитовой</t>
  </si>
  <si>
    <t>с.Русско-Высоцкое, дом №.17</t>
  </si>
  <si>
    <t>31.12.84</t>
  </si>
  <si>
    <t>101051636085</t>
  </si>
  <si>
    <t>Акт КУМИ адм Лом.р-на  №4 от 18.04.11</t>
  </si>
  <si>
    <t>4.2</t>
  </si>
  <si>
    <t>Здание Дома культуры</t>
  </si>
  <si>
    <t>с.Русско-Высоцкое,</t>
  </si>
  <si>
    <t>31.12.73</t>
  </si>
  <si>
    <t>101051636084</t>
  </si>
  <si>
    <t>47-АБ     №332331</t>
  </si>
  <si>
    <t xml:space="preserve">муниципального имущества муниципального образования Русско-Высоцкое сельское поселение муниципального </t>
  </si>
  <si>
    <t>образования Ломоносовский муниципальный район Ленинградской области</t>
  </si>
  <si>
    <t>Титульный  владелец (балансо-держатель)</t>
  </si>
  <si>
    <t>Балансовая стоимость</t>
  </si>
  <si>
    <t>Протяженность в м</t>
  </si>
  <si>
    <t xml:space="preserve">отключающие устройства </t>
  </si>
  <si>
    <t>Инвентарный номер и дата последней технической инвентаризации объекта недвижимости</t>
  </si>
  <si>
    <t>ГРПШ 400-01             (шт.)</t>
  </si>
  <si>
    <t>подзем-ные краны                         (шт)</t>
  </si>
  <si>
    <t>надзем-ные краны                         (шт)</t>
  </si>
  <si>
    <t>6.1</t>
  </si>
  <si>
    <t>Наружное газоснаб-жение малоэтажной застройки по адресу:Ленин-градская область,Ломоносовский р-н,</t>
  </si>
  <si>
    <t>с.Русско-Высоцкое,Ломоносовский р-н, Ленинградской области</t>
  </si>
  <si>
    <t>044 от 10.07.12 г.</t>
  </si>
  <si>
    <t>нет</t>
  </si>
  <si>
    <t>Разрешение на ввод объекта в эксплуатацию  №RU-47500313-30 от  28.10.2011</t>
  </si>
  <si>
    <t>6.2</t>
  </si>
  <si>
    <t>Наружное газоснаб-жение в северной части деревни Телези МО Русско-Высоцкое сельское поселение МО Ломоносовский муниципаьный район Ленин-градской области</t>
  </si>
  <si>
    <t>д.Телези,Ло-моносовский     район, Ленинградской области</t>
  </si>
  <si>
    <t>045 от 10.08.12 г.</t>
  </si>
  <si>
    <t>Разрешение на ввод объекта в эксплуатацию  №RU-4711313-33 от 10.08.2012</t>
  </si>
  <si>
    <t>Приложение №1</t>
  </si>
  <si>
    <t xml:space="preserve"> к муниципальнойя программе  «Устойчивое развитие территории МО   Русско-Высоцкое сельское поселение МО Ломоносовский муниципальный район Ленинградской области на 2015 - 2017 годы и на период до 2020 года» </t>
  </si>
  <si>
    <t>Приложение № 2</t>
  </si>
  <si>
    <t xml:space="preserve"> к муниципальной программе  «Устойчивое развитие территории МО   Русско-Высоцкое сельское поселение МО Ломоносовский муниципальный район Ленинградской области на 2015 - 2017 годы и на период до 2020 года» </t>
  </si>
  <si>
    <t>РЕЕСТР №1</t>
  </si>
  <si>
    <t>РЕЕСТР №2</t>
  </si>
  <si>
    <t xml:space="preserve">Жилой дом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</si>
</sst>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0_ ;\-#,##0.00\ "/>
    <numFmt numFmtId="166" formatCode="* #,##0.00;* \-#,##0.00;* &quot;-&quot;??;@"/>
    <numFmt numFmtId="167" formatCode="_-* #,##0.0_р_._-;\-* #,##0.0_р_._-;_-* &quot;-&quot;??_р_._-;_-@_-"/>
    <numFmt numFmtId="168" formatCode="#,##0.0_ ;\-#,##0.0\ 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10"/>
      <color indexed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 wrapText="1"/>
    </xf>
    <xf numFmtId="43" fontId="0" fillId="0" borderId="10" xfId="59" applyBorder="1" applyAlignment="1">
      <alignment/>
    </xf>
    <xf numFmtId="0" fontId="0" fillId="0" borderId="10" xfId="59" applyNumberForma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43" fontId="0" fillId="0" borderId="10" xfId="59" applyFont="1" applyBorder="1" applyAlignment="1">
      <alignment/>
    </xf>
    <xf numFmtId="49" fontId="0" fillId="0" borderId="10" xfId="0" applyNumberFormat="1" applyBorder="1" applyAlignment="1">
      <alignment horizontal="center"/>
    </xf>
    <xf numFmtId="43" fontId="0" fillId="0" borderId="10" xfId="59" applyBorder="1" applyAlignment="1">
      <alignment horizontal="center"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3" fontId="0" fillId="0" borderId="10" xfId="59" applyBorder="1" applyAlignment="1">
      <alignment horizontal="left"/>
    </xf>
    <xf numFmtId="165" fontId="0" fillId="0" borderId="10" xfId="59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43" fontId="0" fillId="0" borderId="0" xfId="59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43" fontId="0" fillId="0" borderId="10" xfId="59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167" fontId="0" fillId="0" borderId="10" xfId="59" applyNumberFormat="1" applyBorder="1" applyAlignment="1">
      <alignment horizontal="center" vertical="center"/>
    </xf>
    <xf numFmtId="168" fontId="0" fillId="0" borderId="10" xfId="59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167" fontId="0" fillId="0" borderId="10" xfId="59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PageLayoutView="0" workbookViewId="0" topLeftCell="A20">
      <selection activeCell="B20" sqref="B20"/>
    </sheetView>
  </sheetViews>
  <sheetFormatPr defaultColWidth="9.00390625" defaultRowHeight="12.75"/>
  <cols>
    <col min="1" max="1" width="4.375" style="0" customWidth="1"/>
    <col min="2" max="2" width="12.00390625" style="0" customWidth="1"/>
    <col min="3" max="3" width="11.625" style="0" customWidth="1"/>
    <col min="4" max="4" width="18.125" style="0" customWidth="1"/>
    <col min="5" max="5" width="10.125" style="0" customWidth="1"/>
    <col min="6" max="6" width="9.25390625" style="0" customWidth="1"/>
    <col min="7" max="8" width="18.25390625" style="0" customWidth="1"/>
    <col min="9" max="9" width="9.875" style="0" customWidth="1"/>
    <col min="10" max="10" width="10.75390625" style="0" customWidth="1"/>
    <col min="11" max="11" width="13.00390625" style="0" customWidth="1"/>
    <col min="13" max="13" width="8.00390625" style="0" customWidth="1"/>
    <col min="14" max="14" width="17.375" style="0" customWidth="1"/>
    <col min="15" max="15" width="6.25390625" style="0" customWidth="1"/>
  </cols>
  <sheetData>
    <row r="1" spans="14:15" ht="12.75">
      <c r="N1" s="38" t="s">
        <v>142</v>
      </c>
      <c r="O1" s="38"/>
    </row>
    <row r="2" spans="1:15" ht="31.5" customHeight="1">
      <c r="A2" s="39" t="s">
        <v>143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23.25" customHeight="1">
      <c r="A3" s="40" t="s">
        <v>145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18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18">
      <c r="A5" s="40" t="s">
        <v>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ht="12.75" customHeight="1">
      <c r="A6" s="34" t="s">
        <v>2</v>
      </c>
      <c r="B6" s="31" t="s">
        <v>3</v>
      </c>
      <c r="C6" s="34" t="s">
        <v>4</v>
      </c>
      <c r="D6" s="31" t="s">
        <v>5</v>
      </c>
      <c r="E6" s="37" t="s">
        <v>6</v>
      </c>
      <c r="F6" s="37"/>
      <c r="G6" s="31" t="s">
        <v>7</v>
      </c>
      <c r="H6" s="31" t="s">
        <v>8</v>
      </c>
      <c r="I6" s="31" t="s">
        <v>9</v>
      </c>
      <c r="J6" s="31" t="s">
        <v>10</v>
      </c>
      <c r="K6" s="31" t="s">
        <v>11</v>
      </c>
      <c r="L6" s="31" t="s">
        <v>12</v>
      </c>
      <c r="M6" s="31" t="s">
        <v>13</v>
      </c>
      <c r="N6" s="31" t="s">
        <v>14</v>
      </c>
      <c r="O6" s="31" t="s">
        <v>15</v>
      </c>
    </row>
    <row r="7" spans="1:15" ht="51.75" customHeight="1">
      <c r="A7" s="35"/>
      <c r="B7" s="32"/>
      <c r="C7" s="35"/>
      <c r="D7" s="32"/>
      <c r="E7" s="37"/>
      <c r="F7" s="37"/>
      <c r="G7" s="32"/>
      <c r="H7" s="32"/>
      <c r="I7" s="32"/>
      <c r="J7" s="32"/>
      <c r="K7" s="32"/>
      <c r="L7" s="32"/>
      <c r="M7" s="32"/>
      <c r="N7" s="32"/>
      <c r="O7" s="32"/>
    </row>
    <row r="8" spans="1:15" ht="84.75" customHeight="1">
      <c r="A8" s="36"/>
      <c r="B8" s="33"/>
      <c r="C8" s="36"/>
      <c r="D8" s="33"/>
      <c r="E8" s="1" t="s">
        <v>16</v>
      </c>
      <c r="F8" s="1" t="s">
        <v>17</v>
      </c>
      <c r="G8" s="33"/>
      <c r="H8" s="33"/>
      <c r="I8" s="33"/>
      <c r="J8" s="33"/>
      <c r="K8" s="33"/>
      <c r="L8" s="33"/>
      <c r="M8" s="33"/>
      <c r="N8" s="33"/>
      <c r="O8" s="33"/>
    </row>
    <row r="9" spans="1:15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</row>
    <row r="10" spans="1:15" ht="38.25" customHeight="1">
      <c r="A10" s="3" t="s">
        <v>18</v>
      </c>
      <c r="B10" s="4" t="s">
        <v>19</v>
      </c>
      <c r="C10" s="5" t="s">
        <v>20</v>
      </c>
      <c r="D10" s="5" t="s">
        <v>21</v>
      </c>
      <c r="E10" s="4">
        <v>322.8</v>
      </c>
      <c r="F10" s="4"/>
      <c r="G10" s="6">
        <v>201960.21</v>
      </c>
      <c r="H10" s="6">
        <f>G10-81373.33</f>
        <v>120586.87999999999</v>
      </c>
      <c r="I10" s="7">
        <v>1965</v>
      </c>
      <c r="J10" s="7">
        <v>1965</v>
      </c>
      <c r="K10" s="8">
        <v>101051636083</v>
      </c>
      <c r="L10" s="4"/>
      <c r="M10" s="9">
        <v>25</v>
      </c>
      <c r="N10" s="5" t="s">
        <v>22</v>
      </c>
      <c r="O10" s="4"/>
    </row>
    <row r="11" spans="1:15" ht="36.75" customHeight="1">
      <c r="A11" s="3" t="s">
        <v>23</v>
      </c>
      <c r="B11" s="4" t="s">
        <v>19</v>
      </c>
      <c r="C11" s="5" t="s">
        <v>24</v>
      </c>
      <c r="D11" s="5" t="s">
        <v>21</v>
      </c>
      <c r="E11" s="10">
        <v>395.5</v>
      </c>
      <c r="F11" s="11"/>
      <c r="G11" s="6">
        <v>286953.66</v>
      </c>
      <c r="H11" s="6">
        <f>G11-113590.24</f>
        <v>173363.41999999998</v>
      </c>
      <c r="I11" s="7">
        <v>1965</v>
      </c>
      <c r="J11" s="7">
        <v>1965</v>
      </c>
      <c r="K11" s="9">
        <v>4</v>
      </c>
      <c r="L11" s="4"/>
      <c r="M11" s="9">
        <v>3</v>
      </c>
      <c r="N11" s="5" t="s">
        <v>25</v>
      </c>
      <c r="O11" s="4"/>
    </row>
    <row r="12" spans="1:15" ht="37.5" customHeight="1">
      <c r="A12" s="3" t="s">
        <v>26</v>
      </c>
      <c r="B12" s="4" t="s">
        <v>19</v>
      </c>
      <c r="C12" s="5" t="s">
        <v>27</v>
      </c>
      <c r="D12" s="5" t="s">
        <v>21</v>
      </c>
      <c r="E12" s="4">
        <v>2809.9</v>
      </c>
      <c r="F12" s="4"/>
      <c r="G12" s="6">
        <v>3224585.19</v>
      </c>
      <c r="H12" s="6">
        <f>G12-1182694.94</f>
        <v>2041890.25</v>
      </c>
      <c r="I12" s="7">
        <v>1968</v>
      </c>
      <c r="J12" s="7">
        <v>1968</v>
      </c>
      <c r="K12" s="9">
        <v>5</v>
      </c>
      <c r="L12" s="4"/>
      <c r="M12" s="9">
        <v>4</v>
      </c>
      <c r="N12" s="5" t="s">
        <v>28</v>
      </c>
      <c r="O12" s="4"/>
    </row>
    <row r="13" spans="1:15" ht="39.75" customHeight="1">
      <c r="A13" s="3" t="s">
        <v>29</v>
      </c>
      <c r="B13" s="4" t="s">
        <v>19</v>
      </c>
      <c r="C13" s="5" t="s">
        <v>30</v>
      </c>
      <c r="D13" s="5" t="s">
        <v>21</v>
      </c>
      <c r="E13" s="4">
        <v>3529.4</v>
      </c>
      <c r="F13" s="4"/>
      <c r="G13" s="6">
        <v>4353267.36</v>
      </c>
      <c r="H13" s="6">
        <f>G13-1435296.68</f>
        <v>2917970.6800000006</v>
      </c>
      <c r="I13" s="7">
        <v>1968</v>
      </c>
      <c r="J13" s="7">
        <v>1968</v>
      </c>
      <c r="K13" s="9">
        <v>6</v>
      </c>
      <c r="L13" s="4"/>
      <c r="M13" s="9">
        <v>5</v>
      </c>
      <c r="N13" s="5" t="s">
        <v>31</v>
      </c>
      <c r="O13" s="4"/>
    </row>
    <row r="14" spans="1:15" ht="40.5" customHeight="1">
      <c r="A14" s="3" t="s">
        <v>32</v>
      </c>
      <c r="B14" s="4" t="s">
        <v>19</v>
      </c>
      <c r="C14" s="5" t="s">
        <v>33</v>
      </c>
      <c r="D14" s="5" t="s">
        <v>21</v>
      </c>
      <c r="E14" s="4">
        <v>3533.5</v>
      </c>
      <c r="F14" s="4"/>
      <c r="G14" s="6">
        <v>4581578.64</v>
      </c>
      <c r="H14" s="6">
        <f>G14-1271505.81</f>
        <v>3310072.8299999996</v>
      </c>
      <c r="I14" s="7">
        <v>1969</v>
      </c>
      <c r="J14" s="7">
        <v>1969</v>
      </c>
      <c r="K14" s="9">
        <v>7</v>
      </c>
      <c r="L14" s="4"/>
      <c r="M14" s="9">
        <v>6</v>
      </c>
      <c r="N14" s="5" t="s">
        <v>34</v>
      </c>
      <c r="O14" s="4"/>
    </row>
    <row r="15" spans="1:15" ht="38.25" customHeight="1">
      <c r="A15" s="3" t="s">
        <v>35</v>
      </c>
      <c r="B15" s="4" t="s">
        <v>19</v>
      </c>
      <c r="C15" s="5" t="s">
        <v>36</v>
      </c>
      <c r="D15" s="5" t="s">
        <v>21</v>
      </c>
      <c r="E15" s="4">
        <v>3518.6</v>
      </c>
      <c r="F15" s="4"/>
      <c r="G15" s="12">
        <v>5208606.27</v>
      </c>
      <c r="H15" s="6">
        <f>G15-1783860.71</f>
        <v>3424745.5599999996</v>
      </c>
      <c r="I15" s="7">
        <v>1971</v>
      </c>
      <c r="J15" s="7">
        <v>1971</v>
      </c>
      <c r="K15" s="9">
        <v>8</v>
      </c>
      <c r="L15" s="4"/>
      <c r="M15" s="9">
        <v>7</v>
      </c>
      <c r="N15" s="5" t="s">
        <v>37</v>
      </c>
      <c r="O15" s="4"/>
    </row>
    <row r="16" spans="1:15" ht="40.5" customHeight="1">
      <c r="A16" s="3" t="s">
        <v>38</v>
      </c>
      <c r="B16" s="4" t="s">
        <v>19</v>
      </c>
      <c r="C16" s="5" t="s">
        <v>39</v>
      </c>
      <c r="D16" s="5" t="s">
        <v>21</v>
      </c>
      <c r="E16" s="4">
        <v>4365.3</v>
      </c>
      <c r="F16" s="4"/>
      <c r="G16" s="6">
        <v>7163740.23</v>
      </c>
      <c r="H16" s="6">
        <f>G16-1891650.88</f>
        <v>5272089.350000001</v>
      </c>
      <c r="I16" s="7">
        <v>1973</v>
      </c>
      <c r="J16" s="7">
        <v>1973</v>
      </c>
      <c r="K16" s="9">
        <v>9</v>
      </c>
      <c r="L16" s="4"/>
      <c r="M16" s="9">
        <v>8</v>
      </c>
      <c r="N16" s="5" t="s">
        <v>40</v>
      </c>
      <c r="O16" s="4"/>
    </row>
    <row r="17" spans="1:15" ht="50.25" customHeight="1">
      <c r="A17" s="3" t="s">
        <v>41</v>
      </c>
      <c r="B17" s="4" t="s">
        <v>19</v>
      </c>
      <c r="C17" s="5" t="s">
        <v>42</v>
      </c>
      <c r="D17" s="5" t="s">
        <v>21</v>
      </c>
      <c r="E17" s="4">
        <v>3510.1</v>
      </c>
      <c r="F17" s="4"/>
      <c r="G17" s="6">
        <v>5115430.68</v>
      </c>
      <c r="H17" s="6">
        <f>G17-1630221.16</f>
        <v>3485209.5199999996</v>
      </c>
      <c r="I17" s="7">
        <v>1971</v>
      </c>
      <c r="J17" s="7">
        <v>1971</v>
      </c>
      <c r="K17" s="9">
        <v>2</v>
      </c>
      <c r="L17" s="4"/>
      <c r="M17" s="9">
        <v>1</v>
      </c>
      <c r="N17" s="5" t="s">
        <v>43</v>
      </c>
      <c r="O17" s="4"/>
    </row>
    <row r="18" spans="1:15" ht="43.5" customHeight="1">
      <c r="A18" s="3" t="s">
        <v>44</v>
      </c>
      <c r="B18" s="4" t="s">
        <v>19</v>
      </c>
      <c r="C18" s="5" t="s">
        <v>45</v>
      </c>
      <c r="D18" s="5" t="s">
        <v>21</v>
      </c>
      <c r="E18" s="4">
        <v>1423.1</v>
      </c>
      <c r="F18" s="4"/>
      <c r="G18" s="6">
        <v>2762636.13</v>
      </c>
      <c r="H18" s="6">
        <f>G18-894687.31</f>
        <v>1867948.8199999998</v>
      </c>
      <c r="I18" s="7">
        <v>1975</v>
      </c>
      <c r="J18" s="7">
        <v>1975</v>
      </c>
      <c r="K18" s="9">
        <v>3</v>
      </c>
      <c r="L18" s="4"/>
      <c r="M18" s="9">
        <v>2</v>
      </c>
      <c r="N18" s="5" t="s">
        <v>46</v>
      </c>
      <c r="O18" s="4"/>
    </row>
    <row r="19" spans="1:15" ht="40.5" customHeight="1">
      <c r="A19" s="3" t="s">
        <v>47</v>
      </c>
      <c r="B19" s="4" t="s">
        <v>19</v>
      </c>
      <c r="C19" s="5" t="s">
        <v>48</v>
      </c>
      <c r="D19" s="5" t="s">
        <v>21</v>
      </c>
      <c r="E19" s="4">
        <v>1435.3</v>
      </c>
      <c r="F19" s="4"/>
      <c r="G19" s="6">
        <v>3037499.43</v>
      </c>
      <c r="H19" s="6">
        <f>G19-983721.86</f>
        <v>2053777.5700000003</v>
      </c>
      <c r="I19" s="7">
        <v>1975</v>
      </c>
      <c r="J19" s="7">
        <v>1975</v>
      </c>
      <c r="K19" s="9">
        <v>10</v>
      </c>
      <c r="L19" s="4"/>
      <c r="M19" s="9">
        <v>9</v>
      </c>
      <c r="N19" s="5" t="s">
        <v>49</v>
      </c>
      <c r="O19" s="4"/>
    </row>
    <row r="20" spans="1:15" ht="42.75" customHeight="1">
      <c r="A20" s="3" t="s">
        <v>50</v>
      </c>
      <c r="B20" s="4" t="s">
        <v>146</v>
      </c>
      <c r="C20" s="5" t="s">
        <v>51</v>
      </c>
      <c r="D20" s="5" t="s">
        <v>21</v>
      </c>
      <c r="E20" s="4">
        <v>1430.8</v>
      </c>
      <c r="F20" s="4"/>
      <c r="G20" s="6">
        <v>3046627.62</v>
      </c>
      <c r="H20" s="6">
        <f>G20-964766.71</f>
        <v>2081860.9100000001</v>
      </c>
      <c r="I20" s="7">
        <v>1977</v>
      </c>
      <c r="J20" s="7">
        <v>1977</v>
      </c>
      <c r="K20" s="9">
        <v>11</v>
      </c>
      <c r="L20" s="4"/>
      <c r="M20" s="9">
        <v>10</v>
      </c>
      <c r="N20" s="5" t="s">
        <v>52</v>
      </c>
      <c r="O20" s="4"/>
    </row>
    <row r="21" spans="1:15" ht="38.25" customHeight="1">
      <c r="A21" s="3" t="s">
        <v>53</v>
      </c>
      <c r="B21" s="4" t="s">
        <v>19</v>
      </c>
      <c r="C21" s="5" t="s">
        <v>54</v>
      </c>
      <c r="D21" s="5" t="s">
        <v>21</v>
      </c>
      <c r="E21" s="4">
        <v>5844.2</v>
      </c>
      <c r="F21" s="4"/>
      <c r="G21" s="6">
        <v>14953579.53</v>
      </c>
      <c r="H21" s="6">
        <f>G21-3824557.58</f>
        <v>11129021.95</v>
      </c>
      <c r="I21" s="7">
        <v>1981</v>
      </c>
      <c r="J21" s="7">
        <v>1981</v>
      </c>
      <c r="K21" s="9">
        <v>12</v>
      </c>
      <c r="L21" s="4"/>
      <c r="M21" s="9">
        <v>11</v>
      </c>
      <c r="N21" s="5" t="s">
        <v>55</v>
      </c>
      <c r="O21" s="4"/>
    </row>
    <row r="22" spans="1:15" ht="37.5" customHeight="1">
      <c r="A22" s="3" t="s">
        <v>56</v>
      </c>
      <c r="B22" s="4" t="s">
        <v>19</v>
      </c>
      <c r="C22" s="5" t="s">
        <v>57</v>
      </c>
      <c r="D22" s="5" t="s">
        <v>21</v>
      </c>
      <c r="E22" s="4">
        <v>5806.2</v>
      </c>
      <c r="F22" s="4"/>
      <c r="G22" s="6">
        <v>13797940.5</v>
      </c>
      <c r="H22" s="6">
        <f>G22-3442174.38</f>
        <v>10355766.120000001</v>
      </c>
      <c r="I22" s="7">
        <v>1982</v>
      </c>
      <c r="J22" s="7">
        <v>1982</v>
      </c>
      <c r="K22" s="9">
        <v>13</v>
      </c>
      <c r="L22" s="4"/>
      <c r="M22" s="9">
        <v>12</v>
      </c>
      <c r="N22" s="5" t="s">
        <v>58</v>
      </c>
      <c r="O22" s="4"/>
    </row>
    <row r="23" spans="1:15" ht="39.75" customHeight="1">
      <c r="A23" s="3" t="s">
        <v>59</v>
      </c>
      <c r="B23" s="4" t="s">
        <v>19</v>
      </c>
      <c r="C23" s="5" t="s">
        <v>60</v>
      </c>
      <c r="D23" s="5" t="s">
        <v>21</v>
      </c>
      <c r="E23" s="4">
        <v>4455.5</v>
      </c>
      <c r="F23" s="4"/>
      <c r="G23" s="6">
        <v>13652628.81</v>
      </c>
      <c r="H23" s="6">
        <f>G23-3320016.57</f>
        <v>10332612.24</v>
      </c>
      <c r="I23" s="7">
        <v>1983</v>
      </c>
      <c r="J23" s="7">
        <v>1983</v>
      </c>
      <c r="K23" s="9">
        <v>14</v>
      </c>
      <c r="L23" s="4"/>
      <c r="M23" s="9">
        <v>13</v>
      </c>
      <c r="N23" s="5" t="s">
        <v>61</v>
      </c>
      <c r="O23" s="4"/>
    </row>
    <row r="24" spans="1:15" ht="42" customHeight="1">
      <c r="A24" s="3" t="s">
        <v>62</v>
      </c>
      <c r="B24" s="4" t="s">
        <v>19</v>
      </c>
      <c r="C24" s="5" t="s">
        <v>63</v>
      </c>
      <c r="D24" s="5" t="s">
        <v>21</v>
      </c>
      <c r="E24" s="4">
        <v>4416.1</v>
      </c>
      <c r="F24" s="4"/>
      <c r="G24" s="6">
        <v>14000158.29</v>
      </c>
      <c r="H24" s="6">
        <f>G24-3316432.2</f>
        <v>10683726.09</v>
      </c>
      <c r="I24" s="7">
        <v>1984</v>
      </c>
      <c r="J24" s="7">
        <v>1984</v>
      </c>
      <c r="K24" s="9">
        <v>15</v>
      </c>
      <c r="L24" s="4"/>
      <c r="M24" s="9">
        <v>14</v>
      </c>
      <c r="N24" s="5" t="s">
        <v>64</v>
      </c>
      <c r="O24" s="4"/>
    </row>
    <row r="25" spans="1:15" ht="39.75" customHeight="1">
      <c r="A25" s="3" t="s">
        <v>65</v>
      </c>
      <c r="B25" s="4" t="s">
        <v>19</v>
      </c>
      <c r="C25" s="5" t="s">
        <v>66</v>
      </c>
      <c r="D25" s="5" t="s">
        <v>21</v>
      </c>
      <c r="E25" s="4">
        <v>2365.5</v>
      </c>
      <c r="F25" s="4"/>
      <c r="G25" s="6">
        <v>7781054.55</v>
      </c>
      <c r="H25" s="6">
        <f>G25-1794255.92</f>
        <v>5986798.63</v>
      </c>
      <c r="I25" s="7">
        <v>1985</v>
      </c>
      <c r="J25" s="7">
        <v>1985</v>
      </c>
      <c r="K25" s="9">
        <v>16</v>
      </c>
      <c r="L25" s="4"/>
      <c r="M25" s="9">
        <v>15</v>
      </c>
      <c r="N25" s="5" t="s">
        <v>67</v>
      </c>
      <c r="O25" s="4"/>
    </row>
    <row r="26" spans="1:15" ht="38.25" customHeight="1">
      <c r="A26" s="3" t="s">
        <v>68</v>
      </c>
      <c r="B26" s="4" t="s">
        <v>19</v>
      </c>
      <c r="C26" s="5" t="s">
        <v>69</v>
      </c>
      <c r="D26" s="5" t="s">
        <v>21</v>
      </c>
      <c r="E26" s="4">
        <v>2368.5</v>
      </c>
      <c r="F26" s="4"/>
      <c r="G26" s="6">
        <v>7781482.26</v>
      </c>
      <c r="H26" s="6">
        <f>G26-1827577.22</f>
        <v>5953905.04</v>
      </c>
      <c r="I26" s="7">
        <v>1985</v>
      </c>
      <c r="J26" s="7">
        <v>1985</v>
      </c>
      <c r="K26" s="9">
        <v>17</v>
      </c>
      <c r="L26" s="4"/>
      <c r="M26" s="9">
        <v>16</v>
      </c>
      <c r="N26" s="5" t="s">
        <v>70</v>
      </c>
      <c r="O26" s="4"/>
    </row>
    <row r="27" spans="1:15" ht="43.5" customHeight="1">
      <c r="A27" s="3" t="s">
        <v>71</v>
      </c>
      <c r="B27" s="4" t="s">
        <v>19</v>
      </c>
      <c r="C27" s="5" t="s">
        <v>72</v>
      </c>
      <c r="D27" s="5" t="s">
        <v>21</v>
      </c>
      <c r="E27" s="4">
        <v>4354.4</v>
      </c>
      <c r="F27" s="4"/>
      <c r="G27" s="6">
        <v>17637718.95</v>
      </c>
      <c r="H27" s="6">
        <f>G27-4067127.61</f>
        <v>13570591.34</v>
      </c>
      <c r="I27" s="7">
        <v>1985</v>
      </c>
      <c r="J27" s="7">
        <v>1985</v>
      </c>
      <c r="K27" s="9">
        <v>18</v>
      </c>
      <c r="L27" s="4"/>
      <c r="M27" s="9">
        <v>17</v>
      </c>
      <c r="N27" s="5" t="s">
        <v>73</v>
      </c>
      <c r="O27" s="4"/>
    </row>
    <row r="28" spans="1:15" ht="38.25" customHeight="1">
      <c r="A28" s="3" t="s">
        <v>74</v>
      </c>
      <c r="B28" s="4" t="s">
        <v>19</v>
      </c>
      <c r="C28" s="5" t="s">
        <v>75</v>
      </c>
      <c r="D28" s="5" t="s">
        <v>21</v>
      </c>
      <c r="E28" s="4">
        <v>4369.9</v>
      </c>
      <c r="F28" s="4"/>
      <c r="G28" s="6">
        <v>13019368.38</v>
      </c>
      <c r="H28" s="6">
        <f>G28-2756394.79</f>
        <v>10262973.59</v>
      </c>
      <c r="I28" s="7">
        <v>1988</v>
      </c>
      <c r="J28" s="7">
        <v>1988</v>
      </c>
      <c r="K28" s="9">
        <v>19</v>
      </c>
      <c r="L28" s="4"/>
      <c r="M28" s="9">
        <v>18</v>
      </c>
      <c r="N28" s="5" t="s">
        <v>76</v>
      </c>
      <c r="O28" s="4"/>
    </row>
    <row r="29" spans="1:15" ht="43.5" customHeight="1">
      <c r="A29" s="3" t="s">
        <v>77</v>
      </c>
      <c r="B29" s="4" t="s">
        <v>19</v>
      </c>
      <c r="C29" s="5" t="s">
        <v>78</v>
      </c>
      <c r="D29" s="5" t="s">
        <v>21</v>
      </c>
      <c r="E29" s="4">
        <v>3577</v>
      </c>
      <c r="F29" s="4"/>
      <c r="G29" s="6">
        <v>13903788.39</v>
      </c>
      <c r="H29" s="6">
        <f>G29-2689914.77</f>
        <v>11213873.620000001</v>
      </c>
      <c r="I29" s="7">
        <v>1990</v>
      </c>
      <c r="J29" s="7">
        <v>1990</v>
      </c>
      <c r="K29" s="9">
        <v>20</v>
      </c>
      <c r="L29" s="4"/>
      <c r="M29" s="9">
        <v>19</v>
      </c>
      <c r="N29" s="5" t="s">
        <v>79</v>
      </c>
      <c r="O29" s="4"/>
    </row>
    <row r="30" spans="1:15" ht="42" customHeight="1">
      <c r="A30" s="3" t="s">
        <v>80</v>
      </c>
      <c r="B30" s="4" t="s">
        <v>19</v>
      </c>
      <c r="C30" s="5" t="s">
        <v>81</v>
      </c>
      <c r="D30" s="5" t="s">
        <v>21</v>
      </c>
      <c r="E30" s="4">
        <v>3577.3</v>
      </c>
      <c r="F30" s="4"/>
      <c r="G30" s="6">
        <v>15738390.81</v>
      </c>
      <c r="H30" s="6">
        <f>G30-2974873.24</f>
        <v>12763517.57</v>
      </c>
      <c r="I30" s="7">
        <v>1990</v>
      </c>
      <c r="J30" s="7">
        <v>1990</v>
      </c>
      <c r="K30" s="9">
        <v>21</v>
      </c>
      <c r="L30" s="4"/>
      <c r="M30" s="9">
        <v>20</v>
      </c>
      <c r="N30" s="5" t="s">
        <v>82</v>
      </c>
      <c r="O30" s="4"/>
    </row>
    <row r="31" spans="1:15" ht="39" customHeight="1">
      <c r="A31" s="3" t="s">
        <v>83</v>
      </c>
      <c r="B31" s="4" t="s">
        <v>19</v>
      </c>
      <c r="C31" s="5" t="s">
        <v>84</v>
      </c>
      <c r="D31" s="5" t="s">
        <v>21</v>
      </c>
      <c r="E31" s="4">
        <v>4782</v>
      </c>
      <c r="F31" s="4"/>
      <c r="G31" s="6">
        <v>8075470.08</v>
      </c>
      <c r="H31" s="6">
        <f>G31-1404805.79</f>
        <v>6670664.29</v>
      </c>
      <c r="I31" s="7">
        <v>1993</v>
      </c>
      <c r="J31" s="7">
        <v>1993</v>
      </c>
      <c r="K31" s="9">
        <v>22</v>
      </c>
      <c r="L31" s="4"/>
      <c r="M31" s="9">
        <v>21</v>
      </c>
      <c r="N31" s="5" t="s">
        <v>85</v>
      </c>
      <c r="O31" s="4"/>
    </row>
    <row r="32" spans="1:15" ht="39.75" customHeight="1">
      <c r="A32" s="3" t="s">
        <v>86</v>
      </c>
      <c r="B32" s="4" t="s">
        <v>19</v>
      </c>
      <c r="C32" s="5" t="s">
        <v>87</v>
      </c>
      <c r="D32" s="5" t="s">
        <v>21</v>
      </c>
      <c r="E32" s="4">
        <v>4753.9</v>
      </c>
      <c r="F32" s="4"/>
      <c r="G32" s="6">
        <v>8027003.7</v>
      </c>
      <c r="H32" s="6">
        <f>G32-1497406.16</f>
        <v>6529597.54</v>
      </c>
      <c r="I32" s="7">
        <v>1991</v>
      </c>
      <c r="J32" s="7">
        <v>1991</v>
      </c>
      <c r="K32" s="9">
        <v>23</v>
      </c>
      <c r="L32" s="4"/>
      <c r="M32" s="9">
        <v>22</v>
      </c>
      <c r="N32" s="5" t="s">
        <v>88</v>
      </c>
      <c r="O32" s="4"/>
    </row>
    <row r="33" spans="1:15" ht="42.75" customHeight="1">
      <c r="A33" s="3" t="s">
        <v>89</v>
      </c>
      <c r="B33" s="4" t="s">
        <v>19</v>
      </c>
      <c r="C33" s="5" t="s">
        <v>90</v>
      </c>
      <c r="D33" s="5" t="s">
        <v>21</v>
      </c>
      <c r="E33" s="4">
        <v>3619.4</v>
      </c>
      <c r="F33" s="4"/>
      <c r="G33" s="6">
        <v>5108129.4</v>
      </c>
      <c r="H33" s="6">
        <f>G33-920755.07</f>
        <v>4187374.3300000005</v>
      </c>
      <c r="I33" s="7">
        <v>1993</v>
      </c>
      <c r="J33" s="7">
        <v>1993</v>
      </c>
      <c r="K33" s="9">
        <v>24</v>
      </c>
      <c r="L33" s="4"/>
      <c r="M33" s="9">
        <v>23</v>
      </c>
      <c r="N33" s="5" t="s">
        <v>91</v>
      </c>
      <c r="O33" s="4"/>
    </row>
    <row r="34" spans="1:15" ht="46.5" customHeight="1">
      <c r="A34" s="3" t="s">
        <v>92</v>
      </c>
      <c r="B34" s="4" t="s">
        <v>93</v>
      </c>
      <c r="C34" s="5" t="s">
        <v>94</v>
      </c>
      <c r="D34" s="5" t="s">
        <v>21</v>
      </c>
      <c r="E34" s="4">
        <v>31.1</v>
      </c>
      <c r="F34" s="4"/>
      <c r="G34" s="6">
        <v>1197747</v>
      </c>
      <c r="H34" s="6">
        <f>G34-122818.49</f>
        <v>1074928.51</v>
      </c>
      <c r="I34" s="7">
        <v>1969</v>
      </c>
      <c r="J34" s="7">
        <v>1969</v>
      </c>
      <c r="K34" s="9">
        <v>25</v>
      </c>
      <c r="L34" s="4"/>
      <c r="M34" s="9">
        <v>24</v>
      </c>
      <c r="N34" s="5" t="s">
        <v>95</v>
      </c>
      <c r="O34" s="4"/>
    </row>
    <row r="35" spans="1:15" ht="51">
      <c r="A35" s="13" t="s">
        <v>96</v>
      </c>
      <c r="B35" s="4" t="s">
        <v>97</v>
      </c>
      <c r="C35" s="5" t="s">
        <v>98</v>
      </c>
      <c r="D35" s="5" t="s">
        <v>21</v>
      </c>
      <c r="E35" s="4">
        <v>337.2</v>
      </c>
      <c r="F35" s="9" t="s">
        <v>99</v>
      </c>
      <c r="G35" s="6">
        <v>495828.78</v>
      </c>
      <c r="H35" s="14">
        <f>G35-232951.81</f>
        <v>262876.97000000003</v>
      </c>
      <c r="I35" s="15">
        <v>38106</v>
      </c>
      <c r="J35" s="15">
        <v>38106</v>
      </c>
      <c r="K35" s="9">
        <v>1</v>
      </c>
      <c r="L35" s="4"/>
      <c r="M35" s="9">
        <v>26</v>
      </c>
      <c r="N35" s="5" t="s">
        <v>100</v>
      </c>
      <c r="O35" s="4"/>
    </row>
    <row r="36" spans="1:15" ht="51">
      <c r="A36" s="16" t="s">
        <v>101</v>
      </c>
      <c r="B36" s="5" t="s">
        <v>102</v>
      </c>
      <c r="C36" s="5" t="s">
        <v>103</v>
      </c>
      <c r="D36" s="5" t="s">
        <v>21</v>
      </c>
      <c r="E36" s="9" t="s">
        <v>99</v>
      </c>
      <c r="F36" s="9" t="s">
        <v>99</v>
      </c>
      <c r="G36" s="17">
        <v>693286.15</v>
      </c>
      <c r="H36" s="18">
        <v>693286.15</v>
      </c>
      <c r="I36" s="3" t="s">
        <v>104</v>
      </c>
      <c r="J36" s="3" t="s">
        <v>104</v>
      </c>
      <c r="K36" s="19" t="s">
        <v>105</v>
      </c>
      <c r="L36" s="4"/>
      <c r="M36" s="9">
        <v>27</v>
      </c>
      <c r="N36" s="20" t="s">
        <v>106</v>
      </c>
      <c r="O36" s="4"/>
    </row>
    <row r="37" spans="1:15" ht="51">
      <c r="A37" s="16" t="s">
        <v>107</v>
      </c>
      <c r="B37" s="5" t="s">
        <v>108</v>
      </c>
      <c r="C37" s="5" t="s">
        <v>109</v>
      </c>
      <c r="D37" s="5" t="s">
        <v>21</v>
      </c>
      <c r="E37" s="9">
        <v>26.1</v>
      </c>
      <c r="F37" s="9" t="s">
        <v>99</v>
      </c>
      <c r="G37" s="17">
        <v>32367.4</v>
      </c>
      <c r="H37" s="18">
        <f>G37</f>
        <v>32367.4</v>
      </c>
      <c r="I37" s="3" t="s">
        <v>110</v>
      </c>
      <c r="J37" s="3" t="s">
        <v>110</v>
      </c>
      <c r="K37" s="19" t="s">
        <v>111</v>
      </c>
      <c r="L37" s="4"/>
      <c r="M37" s="9">
        <v>28</v>
      </c>
      <c r="N37" s="5" t="s">
        <v>112</v>
      </c>
      <c r="O37" s="4"/>
    </row>
    <row r="38" spans="1:15" ht="51">
      <c r="A38" s="16" t="s">
        <v>113</v>
      </c>
      <c r="B38" s="5" t="s">
        <v>114</v>
      </c>
      <c r="C38" s="5" t="s">
        <v>115</v>
      </c>
      <c r="D38" s="5" t="s">
        <v>21</v>
      </c>
      <c r="E38" s="9">
        <v>3129.9</v>
      </c>
      <c r="F38" s="9" t="s">
        <v>99</v>
      </c>
      <c r="G38" s="17">
        <v>14000000</v>
      </c>
      <c r="H38" s="17">
        <v>14000000</v>
      </c>
      <c r="I38" s="3" t="s">
        <v>116</v>
      </c>
      <c r="J38" s="3" t="s">
        <v>116</v>
      </c>
      <c r="K38" s="19" t="s">
        <v>117</v>
      </c>
      <c r="L38" s="21" t="s">
        <v>118</v>
      </c>
      <c r="M38" s="9">
        <v>29</v>
      </c>
      <c r="N38" s="5" t="s">
        <v>100</v>
      </c>
      <c r="O38" s="4"/>
    </row>
    <row r="39" spans="7:9" ht="12.75">
      <c r="G39" s="22"/>
      <c r="H39" s="22"/>
      <c r="I39" s="22"/>
    </row>
    <row r="40" spans="7:9" ht="12.75">
      <c r="G40" s="22"/>
      <c r="H40" s="22"/>
      <c r="I40" s="22"/>
    </row>
    <row r="41" spans="7:9" ht="12.75">
      <c r="G41" s="22"/>
      <c r="H41" s="22"/>
      <c r="I41" s="22"/>
    </row>
    <row r="42" spans="7:9" ht="12.75">
      <c r="G42" s="22"/>
      <c r="H42" s="22"/>
      <c r="I42" s="22"/>
    </row>
    <row r="43" spans="7:9" ht="12.75">
      <c r="G43" s="22"/>
      <c r="H43" s="22"/>
      <c r="I43" s="22"/>
    </row>
    <row r="44" spans="7:9" ht="12.75">
      <c r="G44" s="22"/>
      <c r="H44" s="22"/>
      <c r="I44" s="22"/>
    </row>
    <row r="45" spans="7:9" ht="12.75">
      <c r="G45" s="22"/>
      <c r="H45" s="22"/>
      <c r="I45" s="22"/>
    </row>
    <row r="46" spans="7:9" ht="12.75">
      <c r="G46" s="22"/>
      <c r="H46" s="22"/>
      <c r="I46" s="22"/>
    </row>
    <row r="47" spans="7:9" ht="12.75">
      <c r="G47" s="22"/>
      <c r="H47" s="22"/>
      <c r="I47" s="22"/>
    </row>
    <row r="48" spans="7:9" ht="12.75">
      <c r="G48" s="22"/>
      <c r="H48" s="22"/>
      <c r="I48" s="22"/>
    </row>
    <row r="49" spans="7:9" ht="12.75">
      <c r="G49" s="22"/>
      <c r="H49" s="22"/>
      <c r="I49" s="22"/>
    </row>
    <row r="50" spans="7:9" ht="12.75">
      <c r="G50" s="22"/>
      <c r="H50" s="22"/>
      <c r="I50" s="22"/>
    </row>
    <row r="51" spans="7:9" ht="12.75">
      <c r="G51" s="22"/>
      <c r="H51" s="22"/>
      <c r="I51" s="22"/>
    </row>
    <row r="52" spans="7:9" ht="12.75">
      <c r="G52" s="22"/>
      <c r="H52" s="22"/>
      <c r="I52" s="22"/>
    </row>
    <row r="53" spans="7:9" ht="12.75">
      <c r="G53" s="22"/>
      <c r="H53" s="22"/>
      <c r="I53" s="22"/>
    </row>
    <row r="54" spans="7:9" ht="12.75">
      <c r="G54" s="22"/>
      <c r="H54" s="22"/>
      <c r="I54" s="22"/>
    </row>
    <row r="55" spans="7:9" ht="12.75">
      <c r="G55" s="22"/>
      <c r="H55" s="22"/>
      <c r="I55" s="22"/>
    </row>
    <row r="56" spans="7:9" ht="12.75">
      <c r="G56" s="22"/>
      <c r="H56" s="22"/>
      <c r="I56" s="22"/>
    </row>
    <row r="57" spans="7:9" ht="12.75">
      <c r="G57" s="22"/>
      <c r="H57" s="22"/>
      <c r="I57" s="22"/>
    </row>
    <row r="58" spans="7:9" ht="12.75">
      <c r="G58" s="22"/>
      <c r="H58" s="22"/>
      <c r="I58" s="22"/>
    </row>
    <row r="59" spans="7:9" ht="12.75">
      <c r="G59" s="22"/>
      <c r="H59" s="22"/>
      <c r="I59" s="22"/>
    </row>
  </sheetData>
  <sheetProtection selectLockedCells="1" selectUnlockedCells="1"/>
  <mergeCells count="19">
    <mergeCell ref="N1:O1"/>
    <mergeCell ref="A2:O2"/>
    <mergeCell ref="A3:O3"/>
    <mergeCell ref="A4:O4"/>
    <mergeCell ref="A5:O5"/>
    <mergeCell ref="A6:A8"/>
    <mergeCell ref="B6:B8"/>
    <mergeCell ref="C6:C8"/>
    <mergeCell ref="D6:D8"/>
    <mergeCell ref="E6:F7"/>
    <mergeCell ref="G6:G8"/>
    <mergeCell ref="H6:H8"/>
    <mergeCell ref="O6:O8"/>
    <mergeCell ref="I6:I8"/>
    <mergeCell ref="J6:J8"/>
    <mergeCell ref="K6:K8"/>
    <mergeCell ref="L6:L8"/>
    <mergeCell ref="M6:M8"/>
    <mergeCell ref="N6:N8"/>
  </mergeCells>
  <printOptions/>
  <pageMargins left="0" right="0" top="0.5905511811023623" bottom="0.1968503937007874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12.75390625" style="0" customWidth="1"/>
    <col min="3" max="3" width="11.75390625" style="0" customWidth="1"/>
    <col min="4" max="4" width="12.25390625" style="0" customWidth="1"/>
    <col min="5" max="5" width="15.00390625" style="0" customWidth="1"/>
    <col min="6" max="6" width="9.625" style="0" customWidth="1"/>
    <col min="7" max="8" width="9.875" style="0" customWidth="1"/>
    <col min="9" max="9" width="9.75390625" style="0" customWidth="1"/>
    <col min="10" max="10" width="12.00390625" style="0" customWidth="1"/>
    <col min="11" max="11" width="9.625" style="0" customWidth="1"/>
    <col min="12" max="12" width="8.25390625" style="0" customWidth="1"/>
    <col min="13" max="13" width="12.125" style="0" customWidth="1"/>
    <col min="14" max="14" width="7.75390625" style="0" customWidth="1"/>
    <col min="15" max="15" width="9.125" style="0" hidden="1" customWidth="1"/>
  </cols>
  <sheetData>
    <row r="1" spans="13:14" ht="12.75">
      <c r="M1" s="41" t="s">
        <v>140</v>
      </c>
      <c r="N1" s="41"/>
    </row>
    <row r="2" spans="1:14" ht="27.75" customHeight="1">
      <c r="A2" s="39" t="s">
        <v>141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5" ht="18.75" customHeight="1">
      <c r="A3" s="40" t="s">
        <v>144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25.5" customHeight="1">
      <c r="A4" s="40" t="s">
        <v>119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24.75" customHeight="1">
      <c r="A5" s="40" t="s">
        <v>120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4" ht="12.75" customHeight="1">
      <c r="A6" s="34" t="s">
        <v>2</v>
      </c>
      <c r="B6" s="31" t="s">
        <v>3</v>
      </c>
      <c r="C6" s="34" t="s">
        <v>4</v>
      </c>
      <c r="D6" s="44" t="s">
        <v>121</v>
      </c>
      <c r="E6" s="31" t="s">
        <v>122</v>
      </c>
      <c r="F6" s="31" t="s">
        <v>123</v>
      </c>
      <c r="G6" s="44" t="s">
        <v>124</v>
      </c>
      <c r="H6" s="47"/>
      <c r="I6" s="48"/>
      <c r="J6" s="31" t="s">
        <v>125</v>
      </c>
      <c r="K6" s="31" t="s">
        <v>12</v>
      </c>
      <c r="L6" s="31" t="s">
        <v>13</v>
      </c>
      <c r="M6" s="31" t="s">
        <v>14</v>
      </c>
      <c r="N6" s="31" t="s">
        <v>15</v>
      </c>
    </row>
    <row r="7" spans="1:14" ht="51.75" customHeight="1">
      <c r="A7" s="35"/>
      <c r="B7" s="32"/>
      <c r="C7" s="35"/>
      <c r="D7" s="45"/>
      <c r="E7" s="32"/>
      <c r="F7" s="32"/>
      <c r="G7" s="46"/>
      <c r="H7" s="49"/>
      <c r="I7" s="50"/>
      <c r="J7" s="32"/>
      <c r="K7" s="32"/>
      <c r="L7" s="32"/>
      <c r="M7" s="32"/>
      <c r="N7" s="32"/>
    </row>
    <row r="8" spans="1:14" ht="80.25" customHeight="1">
      <c r="A8" s="36"/>
      <c r="B8" s="33"/>
      <c r="C8" s="36"/>
      <c r="D8" s="46"/>
      <c r="E8" s="33"/>
      <c r="F8" s="33"/>
      <c r="G8" s="23" t="s">
        <v>126</v>
      </c>
      <c r="H8" s="23" t="s">
        <v>127</v>
      </c>
      <c r="I8" s="23" t="s">
        <v>128</v>
      </c>
      <c r="J8" s="33"/>
      <c r="K8" s="33"/>
      <c r="L8" s="33"/>
      <c r="M8" s="33"/>
      <c r="N8" s="33"/>
    </row>
    <row r="9" spans="1:14" ht="12.75">
      <c r="A9" s="2">
        <v>1</v>
      </c>
      <c r="B9" s="2">
        <v>2</v>
      </c>
      <c r="C9" s="2">
        <v>3</v>
      </c>
      <c r="D9" s="2">
        <v>4</v>
      </c>
      <c r="E9" s="24">
        <v>5</v>
      </c>
      <c r="F9" s="24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</row>
    <row r="10" spans="1:14" ht="137.25" customHeight="1">
      <c r="A10" s="16" t="s">
        <v>129</v>
      </c>
      <c r="B10" s="5" t="s">
        <v>130</v>
      </c>
      <c r="C10" s="5" t="s">
        <v>131</v>
      </c>
      <c r="D10" s="5" t="s">
        <v>21</v>
      </c>
      <c r="E10" s="25">
        <v>9655026</v>
      </c>
      <c r="F10" s="26">
        <v>5798.5</v>
      </c>
      <c r="G10" s="27">
        <v>2</v>
      </c>
      <c r="H10" s="28">
        <v>4</v>
      </c>
      <c r="I10" s="28">
        <v>4</v>
      </c>
      <c r="J10" s="29" t="s">
        <v>132</v>
      </c>
      <c r="K10" s="26" t="s">
        <v>133</v>
      </c>
      <c r="L10" s="26">
        <v>73</v>
      </c>
      <c r="M10" s="20" t="s">
        <v>134</v>
      </c>
      <c r="N10" s="4"/>
    </row>
    <row r="11" spans="1:14" ht="242.25">
      <c r="A11" s="16" t="s">
        <v>135</v>
      </c>
      <c r="B11" s="5" t="s">
        <v>136</v>
      </c>
      <c r="C11" s="5" t="s">
        <v>137</v>
      </c>
      <c r="D11" s="5" t="s">
        <v>21</v>
      </c>
      <c r="E11" s="25">
        <v>14725154</v>
      </c>
      <c r="F11" s="26">
        <v>3933.6</v>
      </c>
      <c r="G11" s="30" t="s">
        <v>99</v>
      </c>
      <c r="H11" s="27">
        <v>7</v>
      </c>
      <c r="I11" s="28">
        <v>2</v>
      </c>
      <c r="J11" s="29" t="s">
        <v>138</v>
      </c>
      <c r="K11" s="26" t="s">
        <v>133</v>
      </c>
      <c r="L11" s="26">
        <v>74</v>
      </c>
      <c r="M11" s="20" t="s">
        <v>139</v>
      </c>
      <c r="N11" s="26" t="s">
        <v>99</v>
      </c>
    </row>
    <row r="14" spans="1:14" ht="12.75">
      <c r="A14" s="42"/>
      <c r="B14" s="42"/>
      <c r="C14" s="42"/>
      <c r="D14" s="42"/>
      <c r="E14" s="42"/>
      <c r="F14" s="42"/>
      <c r="G14" s="42"/>
      <c r="K14" s="43"/>
      <c r="L14" s="43"/>
      <c r="M14" s="43"/>
      <c r="N14" s="43"/>
    </row>
  </sheetData>
  <sheetProtection/>
  <mergeCells count="19">
    <mergeCell ref="A14:G14"/>
    <mergeCell ref="K14:N14"/>
    <mergeCell ref="A3:O3"/>
    <mergeCell ref="A4:O4"/>
    <mergeCell ref="A5:O5"/>
    <mergeCell ref="A6:A8"/>
    <mergeCell ref="B6:B8"/>
    <mergeCell ref="C6:C8"/>
    <mergeCell ref="D6:D8"/>
    <mergeCell ref="E6:E8"/>
    <mergeCell ref="F6:F8"/>
    <mergeCell ref="G6:I7"/>
    <mergeCell ref="J6:J8"/>
    <mergeCell ref="K6:K8"/>
    <mergeCell ref="L6:L8"/>
    <mergeCell ref="M6:M8"/>
    <mergeCell ref="N6:N8"/>
    <mergeCell ref="M1:N1"/>
    <mergeCell ref="A2:N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RussVis</dc:creator>
  <cp:keywords/>
  <dc:description/>
  <cp:lastModifiedBy>User</cp:lastModifiedBy>
  <cp:lastPrinted>2014-11-18T09:51:27Z</cp:lastPrinted>
  <dcterms:created xsi:type="dcterms:W3CDTF">2014-11-18T07:15:54Z</dcterms:created>
  <dcterms:modified xsi:type="dcterms:W3CDTF">2014-11-19T13:49:46Z</dcterms:modified>
  <cp:category/>
  <cp:version/>
  <cp:contentType/>
  <cp:contentStatus/>
</cp:coreProperties>
</file>